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9" i="1" l="1"/>
  <c r="H45" i="1"/>
  <c r="H35" i="1"/>
  <c r="H17" i="1"/>
  <c r="H24" i="1"/>
  <c r="H28" i="1"/>
  <c r="H16" i="1"/>
  <c r="H48" i="1" l="1"/>
  <c r="H27" i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<sst xmlns="http://schemas.openxmlformats.org/spreadsheetml/2006/main" count="56" uniqueCount="34">
  <si>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</si>
  <si>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</si>
  <si>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</si>
  <si>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</si>
  <si>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</si>
  <si>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</si>
  <si>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</si>
  <si>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</si>
  <si>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</si>
  <si>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</si>
  <si>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</si>
  <si>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</si>
  <si>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</si>
  <si>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</si>
  <si>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</si>
  <si>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</si>
  <si>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</si>
  <si>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</si>
  <si>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</si>
  <si>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</si>
  <si>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</si>
  <si>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</si>
  <si>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</si>
  <si>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</si>
  <si>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</si>
  <si>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Dana:12.05.2020.</t>
  </si>
  <si>
    <t>Primljena i neutrošena participacija od 12.05.2020.</t>
  </si>
  <si>
    <t>Dana 12.05.2020.godine Dom zdravlja Požarevac je izvršio plaćanje prema dobavljačima:</t>
  </si>
  <si>
    <t>Farmalogist</t>
  </si>
  <si>
    <t>Vega</t>
  </si>
  <si>
    <t>Phoenix Pharma</t>
  </si>
  <si>
    <t>106253/20</t>
  </si>
  <si>
    <t>106262/20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</si>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</sst>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topLeftCell="B10" zoomScaleNormal="100" workbookViewId="0">
      <selection activeCell="E56" sqref="E56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25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43963</v>
      </c>
      <c r="H12" s="23">
        <v>3400776.31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43963</v>
      </c>
      <c r="H13" s="3">
        <f>H14+H25-H32-H42</f>
        <v>3396071.879999999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43963</v>
      </c>
      <c r="H14" s="4">
        <f>H15+H16+H17+H18+H19+H20+H21+H22+H23+H24</f>
        <v>3524967.3099999991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26">
        <f>1047757.33-2500-36191.05-8673.16+1066750-303449.17-1028712.39-750</f>
        <v>734231.55999999994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f>8200.06+110974.6+88900.95+13997.5+230297.1</f>
        <v>452370.20999999996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v>0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26</v>
      </c>
      <c r="C24" s="30"/>
      <c r="D24" s="30"/>
      <c r="E24" s="30"/>
      <c r="F24" s="31"/>
      <c r="G24" s="13"/>
      <c r="H24" s="10">
        <f>2600+450+3000+1200+150+1550+1350+800+1950+2700+800+1000+1200+850+400+650+150+1200+1050+2450+1050+1450+500+700+800+250+900+2000+220+950+100+1000+700+1800+100+1350+550+1050+1650+1350+1350+2250</f>
        <v>47570</v>
      </c>
      <c r="I24" s="11"/>
      <c r="J24" s="11"/>
      <c r="K24" s="8"/>
      <c r="L24" s="8"/>
    </row>
    <row r="25" spans="2:13" x14ac:dyDescent="0.25">
      <c r="B25" s="32" t="s">
        <v>24</v>
      </c>
      <c r="C25" s="33"/>
      <c r="D25" s="33"/>
      <c r="E25" s="33"/>
      <c r="F25" s="34"/>
      <c r="G25" s="16">
        <v>43963</v>
      </c>
      <c r="H25" s="4">
        <f>H26+H27+H28+H29+H30+H31</f>
        <v>323604.78000000003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  <c r="K26" s="8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568160.92-50050-42412.01-22400.03-200000-30352.4-6837.44-21680-26830-8672.4-25271.84</f>
        <v>133654.80000000002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0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v>0</v>
      </c>
      <c r="I31" s="11"/>
      <c r="J31" s="11"/>
    </row>
    <row r="32" spans="2:13" x14ac:dyDescent="0.25">
      <c r="B32" s="45" t="s">
        <v>16</v>
      </c>
      <c r="C32" s="46"/>
      <c r="D32" s="46"/>
      <c r="E32" s="46"/>
      <c r="F32" s="47"/>
      <c r="G32" s="17">
        <v>43963</v>
      </c>
      <c r="H32" s="5">
        <f>SUM(H33:H41)</f>
        <v>452370.20999999996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3">
        <v>0</v>
      </c>
      <c r="I34" s="11"/>
      <c r="J34" s="11"/>
      <c r="L34" s="8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f>8200.06+110974.6+88900.95+13997.5+230297.1</f>
        <v>452370.20999999996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  <c r="L36" s="8"/>
    </row>
    <row r="37" spans="2:12" x14ac:dyDescent="0.25">
      <c r="B37" s="29" t="s">
        <v>2</v>
      </c>
      <c r="C37" s="30"/>
      <c r="D37" s="30"/>
      <c r="E37" s="30"/>
      <c r="F37" s="31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  <c r="K41" s="8"/>
    </row>
    <row r="42" spans="2:12" x14ac:dyDescent="0.25">
      <c r="B42" s="45" t="s">
        <v>21</v>
      </c>
      <c r="C42" s="46"/>
      <c r="D42" s="46"/>
      <c r="E42" s="46"/>
      <c r="F42" s="47"/>
      <c r="G42" s="17">
        <v>43963</v>
      </c>
      <c r="H42" s="5">
        <f>SUM(H43:H47)</f>
        <v>130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f>105+25</f>
        <v>130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  <c r="K46" s="8"/>
    </row>
    <row r="47" spans="2:12" x14ac:dyDescent="0.25">
      <c r="B47" s="29" t="s">
        <v>15</v>
      </c>
      <c r="C47" s="30"/>
      <c r="D47" s="30"/>
      <c r="E47" s="30"/>
      <c r="F47" s="31"/>
      <c r="G47" s="2"/>
      <c r="H47" s="10">
        <v>0</v>
      </c>
      <c r="I47" s="11"/>
      <c r="J47" s="11"/>
    </row>
    <row r="48" spans="2:12" x14ac:dyDescent="0.25">
      <c r="B48" s="51" t="s">
        <v>18</v>
      </c>
      <c r="C48" s="52"/>
      <c r="D48" s="52"/>
      <c r="E48" s="52"/>
      <c r="F48" s="53"/>
      <c r="G48" s="18">
        <v>43963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29" t="s">
        <v>17</v>
      </c>
      <c r="C49" s="30"/>
      <c r="D49" s="30"/>
      <c r="E49" s="30"/>
      <c r="F49" s="31"/>
      <c r="G49" s="27"/>
      <c r="H49" s="3">
        <v>0</v>
      </c>
      <c r="I49" s="11"/>
      <c r="J49" s="11"/>
    </row>
    <row r="50" spans="2:11" x14ac:dyDescent="0.25">
      <c r="B50" s="48" t="s">
        <v>4</v>
      </c>
      <c r="C50" s="49"/>
      <c r="D50" s="49"/>
      <c r="E50" s="49"/>
      <c r="F50" s="50"/>
      <c r="G50" s="2"/>
      <c r="H50" s="7">
        <f>H14+H25-H32-H42+H48-H49</f>
        <v>3400776.3099999991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8200.06</v>
      </c>
      <c r="D54" s="28">
        <v>200094870</v>
      </c>
    </row>
    <row r="55" spans="2:11" x14ac:dyDescent="0.25">
      <c r="B55" s="2" t="s">
        <v>28</v>
      </c>
      <c r="C55" s="3">
        <v>110974.6</v>
      </c>
      <c r="D55" s="28">
        <v>200094844</v>
      </c>
    </row>
    <row r="56" spans="2:11" x14ac:dyDescent="0.25">
      <c r="B56" s="2" t="s">
        <v>29</v>
      </c>
      <c r="C56" s="3">
        <v>88900.95</v>
      </c>
      <c r="D56" s="28" t="s">
        <v>31</v>
      </c>
    </row>
    <row r="57" spans="2:11" x14ac:dyDescent="0.25">
      <c r="B57" s="2" t="s">
        <v>29</v>
      </c>
      <c r="C57" s="3">
        <v>13997.5</v>
      </c>
      <c r="D57" s="28" t="s">
        <v>32</v>
      </c>
    </row>
    <row r="58" spans="2:11" x14ac:dyDescent="0.25">
      <c r="B58" s="2" t="s">
        <v>30</v>
      </c>
      <c r="C58" s="3">
        <v>230297.1</v>
      </c>
      <c r="D58" s="28">
        <v>182618220</v>
      </c>
    </row>
    <row r="59" spans="2:11" x14ac:dyDescent="0.25">
      <c r="B59" s="54" t="s">
        <v>33</v>
      </c>
      <c r="C59" s="7">
        <f>SUM(C54:C58)</f>
        <v>452370.20999999996</v>
      </c>
      <c r="D59" s="2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2020-05-13T12:52:09Z</dcterms:modified>
</cp:coreProperties>
</file>